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360" yWindow="65392" windowWidth="15456" windowHeight="11760"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<sst xmlns="http://schemas.openxmlformats.org/spreadsheetml/2006/main" count="26" uniqueCount="26">
  <si>
    <t>To calculate the total budget cost of an employee's salary and benefits, use the following worksheet as a guide:</t>
  </si>
  <si>
    <t>Workers Compensation (6143)</t>
  </si>
  <si>
    <t xml:space="preserve">     or</t>
  </si>
  <si>
    <t xml:space="preserve">     applicable for all employees in a TRS covered position regardless of funding</t>
  </si>
  <si>
    <t>Total Salary and District Expenses for Benefits</t>
  </si>
  <si>
    <t>Total Cost of Benefits</t>
  </si>
  <si>
    <t>Percentage of Benefits Expense to Salary Expense</t>
  </si>
  <si>
    <t xml:space="preserve">Employee's Name: </t>
  </si>
  <si>
    <t>Position:</t>
  </si>
  <si>
    <r>
      <t>Note:</t>
    </r>
    <r>
      <rPr>
        <sz val="12"/>
        <rFont val="Times New Roman"/>
        <family val="1"/>
      </rPr>
      <t xml:space="preserve">  YOU </t>
    </r>
    <r>
      <rPr>
        <b/>
        <sz val="12"/>
        <rFont val="Times New Roman"/>
        <family val="1"/>
      </rPr>
      <t>must insert</t>
    </r>
    <r>
      <rPr>
        <sz val="12"/>
        <rFont val="Times New Roman"/>
        <family val="1"/>
      </rPr>
      <t xml:space="preserve"> "0" if not applicable.  After entering the information on the form, print it or save it with another name.  Do not make changes to this form and then save it with the original name or you will lose the formula. </t>
    </r>
  </si>
  <si>
    <t xml:space="preserve">     exclude employees paid w/federal funds (200-300 Fund #)</t>
  </si>
  <si>
    <r>
      <t xml:space="preserve">Medicare Tax (6141) - </t>
    </r>
    <r>
      <rPr>
        <sz val="12"/>
        <rFont val="Times New Roman"/>
        <family val="1"/>
      </rPr>
      <t xml:space="preserve">applicable for all employees                                      </t>
    </r>
    <r>
      <rPr>
        <b/>
        <sz val="12"/>
        <rFont val="Times New Roman"/>
        <family val="1"/>
      </rPr>
      <t>(Gross X .0145)</t>
    </r>
  </si>
  <si>
    <t>Employee's TEAMS ID #:</t>
  </si>
  <si>
    <r>
      <t xml:space="preserve">TRS (6146) </t>
    </r>
    <r>
      <rPr>
        <sz val="12"/>
        <rFont val="Times New Roman"/>
        <family val="1"/>
      </rPr>
      <t>applicable for all contracted professional employees only -            (</t>
    </r>
    <r>
      <rPr>
        <b/>
        <sz val="12"/>
        <rFont val="Times New Roman"/>
        <family val="1"/>
      </rPr>
      <t>add $600.00)</t>
    </r>
  </si>
  <si>
    <r>
      <t xml:space="preserve">TRS (6146) </t>
    </r>
    <r>
      <rPr>
        <sz val="12"/>
        <rFont val="Times New Roman"/>
        <family val="1"/>
      </rPr>
      <t>applicable for brand new TRS members for first 90 days</t>
    </r>
    <r>
      <rPr>
        <b/>
        <sz val="12"/>
        <rFont val="Times New Roman"/>
        <family val="1"/>
      </rPr>
      <t xml:space="preserve">          (Gross X .068)</t>
    </r>
  </si>
  <si>
    <r>
      <t xml:space="preserve">Gross Salary - </t>
    </r>
    <r>
      <rPr>
        <sz val="12"/>
        <rFont val="Times New Roman"/>
        <family val="1"/>
      </rPr>
      <t xml:space="preserve">Includes all stipends except for travel </t>
    </r>
  </si>
  <si>
    <t>part-time employees scheduled to work 20 or more hours per week</t>
  </si>
  <si>
    <r>
      <t>Insurance (6142)</t>
    </r>
    <r>
      <rPr>
        <sz val="12"/>
        <rFont val="Times New Roman"/>
        <family val="1"/>
      </rPr>
      <t xml:space="preserve"> - district cost for full-time employees and                </t>
    </r>
    <r>
      <rPr>
        <b/>
        <sz val="12"/>
        <rFont val="Times New Roman"/>
        <family val="1"/>
      </rPr>
      <t>($263.00 X 12 months)</t>
    </r>
  </si>
  <si>
    <t>TRS Retirees -Please contact Payroll for help calculating salary and benefits.</t>
  </si>
  <si>
    <r>
      <t xml:space="preserve">     professional/paraprofessional employees                                                </t>
    </r>
    <r>
      <rPr>
        <b/>
        <sz val="12"/>
        <rFont val="Times New Roman"/>
        <family val="1"/>
      </rPr>
      <t>(Gross X .0060)</t>
    </r>
  </si>
  <si>
    <r>
      <t xml:space="preserve">     auxiliary employees                                                                                  </t>
    </r>
    <r>
      <rPr>
        <b/>
        <sz val="12"/>
        <rFont val="Times New Roman"/>
        <family val="1"/>
      </rPr>
      <t>(Gross X .0240)</t>
    </r>
    <r>
      <rPr>
        <sz val="12"/>
        <rFont val="Times New Roman"/>
        <family val="1"/>
      </rPr>
      <t xml:space="preserve">                                                                        </t>
    </r>
  </si>
  <si>
    <r>
      <t xml:space="preserve">TRS Non OASDI (6149-TR)  </t>
    </r>
    <r>
      <rPr>
        <sz val="12"/>
        <rFont val="Times New Roman"/>
        <family val="1"/>
      </rPr>
      <t xml:space="preserve"> for all employees in a TRS covered position  </t>
    </r>
    <r>
      <rPr>
        <b/>
        <sz val="12"/>
        <rFont val="Times New Roman"/>
        <family val="1"/>
      </rPr>
      <t xml:space="preserve"> (Gross X .015)</t>
    </r>
  </si>
  <si>
    <r>
      <t>TRS Care (6146)</t>
    </r>
    <r>
      <rPr>
        <sz val="12"/>
        <rFont val="Times New Roman"/>
        <family val="1"/>
      </rPr>
      <t xml:space="preserve"> district contribution                                                             </t>
    </r>
    <r>
      <rPr>
        <b/>
        <sz val="12"/>
        <rFont val="Times New Roman"/>
        <family val="1"/>
      </rPr>
      <t xml:space="preserve">(Gross X .0075) </t>
    </r>
  </si>
  <si>
    <t xml:space="preserve">     applicable for state matching contributions for Funds #200-300 only (6.8% + 1.25%)</t>
  </si>
  <si>
    <r>
      <t xml:space="preserve">TRS (6146) </t>
    </r>
    <r>
      <rPr>
        <sz val="12"/>
        <rFont val="Times New Roman"/>
        <family val="1"/>
      </rPr>
      <t>employees paid from a federal grant                                           (</t>
    </r>
    <r>
      <rPr>
        <b/>
        <sz val="12"/>
        <rFont val="Times New Roman"/>
        <family val="1"/>
      </rPr>
      <t>Gross X .0805)</t>
    </r>
  </si>
  <si>
    <t>proposed changes for 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</si>
</sst>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font>
      <sz val="10"/>
      <name val="Arial"/>
      <family val="2"/>
    </font>
    <font>
      <sz val="12"/>
      <name val="Times New Roman"/>
      <family val="1"/>
    </font>
    <font>
      <sz val="8"/>
      <name val="Arial"/>
      <family val="2"/>
    </font>
    <font>
      <b/>
      <sz val="12"/>
      <name val="Times New Roman"/>
      <family val="1"/>
    </font>
    <font>
      <sz val="12"/>
      <color indexed="9"/>
      <name val="Times New Roman"/>
      <family val="1"/>
    </font>
    <font>
      <b/>
      <i/>
      <sz val="12"/>
      <name val="Times New Roman"/>
      <family val="1"/>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5" tint="0.5999900102615356"/>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3" fillId="0" borderId="0" xfId="0" applyFont="1"/>
    <xf numFmtId="0" fontId="1" fillId="0" borderId="0" xfId="0" applyFont="1"/>
    <xf numFmtId="0" fontId="1" fillId="2" borderId="0" xfId="0" applyFont="1" applyFill="1"/>
    <xf numFmtId="44" fontId="1" fillId="3" borderId="0" xfId="16" applyFont="1" applyFill="1"/>
    <xf numFmtId="44" fontId="1" fillId="0" borderId="0" xfId="16" applyFont="1"/>
    <xf numFmtId="44" fontId="1" fillId="0" borderId="0" xfId="16" applyFont="1" applyBorder="1"/>
    <xf numFmtId="0" fontId="1" fillId="0" borderId="0" xfId="0" applyFont="1" applyAlignment="1">
      <alignment horizontal="left" wrapText="1"/>
    </xf>
    <xf numFmtId="0" fontId="1" fillId="0" borderId="0" xfId="0" applyFont="1" applyAlignment="1">
      <alignment wrapText="1"/>
    </xf>
    <xf numFmtId="44" fontId="1" fillId="0" borderId="0" xfId="16" applyFont="1" applyAlignment="1">
      <alignment wrapText="1"/>
    </xf>
    <xf numFmtId="0" fontId="1" fillId="3" borderId="0" xfId="0" applyFont="1" applyFill="1" applyAlignment="1">
      <alignment wrapText="1"/>
    </xf>
    <xf numFmtId="10" fontId="1" fillId="3" borderId="0" xfId="16" applyNumberFormat="1" applyFont="1" applyFill="1"/>
    <xf numFmtId="44" fontId="4" fillId="0" borderId="0" xfId="16" applyFont="1" applyFill="1"/>
    <xf numFmtId="44" fontId="1" fillId="0" borderId="0" xfId="16" applyFont="1" applyFill="1"/>
    <xf numFmtId="0" fontId="3" fillId="4" borderId="0" xfId="0" applyFont="1" applyFill="1" applyAlignment="1">
      <alignment wrapText="1"/>
    </xf>
    <xf numFmtId="44" fontId="1" fillId="5" borderId="0" xfId="16" applyFont="1" applyFill="1"/>
    <xf numFmtId="0" fontId="3" fillId="4" borderId="0" xfId="0" applyFont="1" applyFill="1"/>
    <xf numFmtId="0" fontId="1" fillId="6" borderId="0" xfId="0" applyFont="1" applyFill="1"/>
    <xf numFmtId="0" fontId="1" fillId="4" borderId="0" xfId="0" applyFont="1" applyFill="1"/>
    <xf numFmtId="0" fontId="5" fillId="4"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abSelected="1" workbookViewId="0" topLeftCell="A1">
      <selection activeCell="A46" sqref="A46"/>
    </sheetView>
  </sheetViews>
  <sheetFormatPr defaultColWidth="9.140625" defaultRowHeight="12.75"/>
  <cols>
    <col min="1" max="1" width="83.28125" style="2" customWidth="1"/>
    <col min="2" max="2" width="14.00390625" style="5" customWidth="1"/>
    <col min="3" max="16384" width="9.140625" style="2" customWidth="1"/>
  </cols>
  <sheetData>
    <row r="1" spans="1:2" ht="30.75" customHeight="1">
      <c r="A1" s="10" t="s">
        <v>0</v>
      </c>
      <c r="B1" s="4"/>
    </row>
    <row r="2" ht="12.75">
      <c r="A2" s="3"/>
    </row>
    <row r="3" ht="0.75" customHeight="1">
      <c r="B3" s="6"/>
    </row>
    <row r="4" spans="1:2" ht="12.75">
      <c r="A4" s="1" t="s">
        <v>15</v>
      </c>
      <c r="B4" s="4"/>
    </row>
    <row r="5" spans="1:2" ht="12.75">
      <c r="A5" s="1"/>
      <c r="B5" s="13"/>
    </row>
    <row r="6" spans="1:2" ht="12.75">
      <c r="A6" s="1" t="s">
        <v>11</v>
      </c>
      <c r="B6" s="4">
        <f>ROUND(B4*0.0145,0)</f>
        <v>0</v>
      </c>
    </row>
    <row r="7" spans="1:2" ht="12.75">
      <c r="A7" s="1"/>
      <c r="B7" s="13"/>
    </row>
    <row r="8" spans="1:2" ht="12.75">
      <c r="A8" s="1" t="s">
        <v>17</v>
      </c>
      <c r="B8" s="4">
        <f>ROUND(263.3*12,0)</f>
        <v>3160</v>
      </c>
    </row>
    <row r="9" spans="1:2" ht="12.75">
      <c r="A9" s="2" t="s">
        <v>16</v>
      </c>
      <c r="B9" s="4"/>
    </row>
    <row r="10" spans="1:2" ht="12.75">
      <c r="A10" s="1"/>
      <c r="B10" s="13"/>
    </row>
    <row r="11" ht="12.75">
      <c r="A11" s="1" t="s">
        <v>1</v>
      </c>
    </row>
    <row r="12" spans="1:2" ht="12.75">
      <c r="A12" s="17" t="s">
        <v>19</v>
      </c>
      <c r="B12" s="4">
        <f>ROUND(B4*0.006,0)</f>
        <v>0</v>
      </c>
    </row>
    <row r="13" ht="12.75">
      <c r="A13" s="2" t="s">
        <v>2</v>
      </c>
    </row>
    <row r="14" spans="1:2" ht="12.75">
      <c r="A14" s="2" t="s">
        <v>20</v>
      </c>
      <c r="B14" s="4">
        <v>0</v>
      </c>
    </row>
    <row r="15" ht="12.75">
      <c r="B15" s="13"/>
    </row>
    <row r="16" spans="1:2" ht="12.75">
      <c r="A16" s="16" t="s">
        <v>24</v>
      </c>
      <c r="B16" s="4">
        <f>ROUND(B4*0.078,0)</f>
        <v>0</v>
      </c>
    </row>
    <row r="17" ht="12.75">
      <c r="A17" s="18" t="s">
        <v>23</v>
      </c>
    </row>
    <row r="19" spans="1:2" ht="12.75">
      <c r="A19" s="16" t="s">
        <v>22</v>
      </c>
      <c r="B19" s="4">
        <f>ROUND(B4*0.0055,0)</f>
        <v>0</v>
      </c>
    </row>
    <row r="20" ht="12.75">
      <c r="A20" s="2" t="s">
        <v>3</v>
      </c>
    </row>
    <row r="22" spans="1:2" ht="12.75">
      <c r="A22" s="1" t="s">
        <v>13</v>
      </c>
      <c r="B22" s="4">
        <v>600</v>
      </c>
    </row>
    <row r="23" ht="12.75">
      <c r="A23" s="2" t="s">
        <v>10</v>
      </c>
    </row>
    <row r="25" spans="1:2" ht="12.75">
      <c r="A25" s="1" t="s">
        <v>14</v>
      </c>
      <c r="B25" s="4">
        <f>ROUND(B4*0.068,0)</f>
        <v>0</v>
      </c>
    </row>
    <row r="26" spans="1:2" ht="12.75">
      <c r="A26" s="1"/>
      <c r="B26" s="12"/>
    </row>
    <row r="27" spans="1:2" ht="12.75">
      <c r="A27" s="1" t="s">
        <v>21</v>
      </c>
      <c r="B27" s="15">
        <f>ROUND(B4*0.015,0)</f>
        <v>0</v>
      </c>
    </row>
    <row r="28" spans="1:2" ht="12.75">
      <c r="A28" s="1"/>
      <c r="B28" s="12"/>
    </row>
    <row r="29" spans="1:2" ht="12.75">
      <c r="A29" s="1" t="s">
        <v>18</v>
      </c>
      <c r="B29" s="13"/>
    </row>
    <row r="30" ht="12.75">
      <c r="B30" s="12"/>
    </row>
    <row r="31" ht="12.75">
      <c r="B31" s="12"/>
    </row>
    <row r="32" ht="15" customHeight="1">
      <c r="A32" s="7"/>
    </row>
    <row r="33" spans="1:2" ht="12.75">
      <c r="A33" s="1" t="s">
        <v>4</v>
      </c>
      <c r="B33" s="4">
        <f>B4+B6+B8+B12+B14+B16+B19+B22+B25+B27</f>
        <v>3760</v>
      </c>
    </row>
    <row r="34" spans="1:2" ht="12.75">
      <c r="A34" s="1" t="s">
        <v>5</v>
      </c>
      <c r="B34" s="4">
        <f>B6+B8+B12+B14+B16+B19+B22+B25+B27</f>
        <v>3760</v>
      </c>
    </row>
    <row r="35" spans="1:2" ht="12.75">
      <c r="A35" s="1" t="s">
        <v>6</v>
      </c>
      <c r="B35" s="11">
        <f>B34/B33</f>
        <v>1</v>
      </c>
    </row>
    <row r="37" ht="12.75">
      <c r="A37" s="1" t="s">
        <v>7</v>
      </c>
    </row>
    <row r="38" ht="12.75">
      <c r="A38" s="1" t="s">
        <v>8</v>
      </c>
    </row>
    <row r="39" ht="12.75">
      <c r="A39" s="1" t="s">
        <v>12</v>
      </c>
    </row>
    <row r="41" spans="1:2" s="8" customFormat="1" ht="46.8">
      <c r="A41" s="14" t="s">
        <v>9</v>
      </c>
      <c r="B41" s="9"/>
    </row>
    <row r="44" ht="16.2">
      <c r="A44" s="19" t="s">
        <v>25</v>
      </c>
    </row>
  </sheetData>
  <printOptions gridLines="1"/>
  <pageMargins left="0.5" right="0.25" top="1.25" bottom="0.25" header="0.5" footer="0.25"/>
  <pageSetup horizontalDpi="600" verticalDpi="600" orientation="portrait" r:id="rId1"/>
  <headerFooter alignWithMargins="0">
    <oddHeader>&amp;C&amp;"Times New Roman,Bold"&amp;14PAYROLL ESTIMATOR
2016-2017
</oddHeader>
    <oddFooter>&amp;LRevised 6/19/2017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CFBISD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brooksg</dc:creator>
  <cp:keywords/>
  <dc:description/>
  <cp:lastModifiedBy>McDowell, Rebecca C.</cp:lastModifiedBy>
  <cp:lastPrinted>2017-06-19T16:21:48Z</cp:lastPrinted>
  <dcterms:created xsi:type="dcterms:W3CDTF">2006-03-31T20:31:13Z</dcterms:created>
  <dcterms:modified xsi:type="dcterms:W3CDTF">2017-06-19T16:21:56Z</dcterms:modified>
  <cp:category/>
  <cp:version/>
  <cp:contentType/>
  <cp:contentStatus/>
</cp:coreProperties>
</file>